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19-20'!$D$4:$AM$77</definedName>
  </definedNames>
  <calcPr calcId="181029"/>
</workbook>
</file>

<file path=xl/calcChain.xml><?xml version="1.0" encoding="utf-8"?>
<calcChain xmlns="http://schemas.openxmlformats.org/spreadsheetml/2006/main">
  <c r="AL22" i="15298" l="1"/>
  <c r="AM19" i="15298"/>
  <c r="AM18" i="15298"/>
  <c r="AM17" i="15298"/>
  <c r="AM16" i="15298"/>
  <c r="AM15" i="15298"/>
  <c r="AM14" i="15298"/>
  <c r="AL18" i="15298"/>
  <c r="AL20" i="15298"/>
  <c r="AK20" i="15298"/>
  <c r="AK18" i="15298"/>
  <c r="AJ20" i="15298"/>
  <c r="AJ22" i="15298" s="1"/>
  <c r="AJ18" i="15298"/>
  <c r="AK22" i="15298" l="1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M20" i="15298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U20" i="15297"/>
  <c r="IT18" i="15297"/>
  <c r="IT22" i="15297" s="1"/>
  <c r="IU15" i="15297"/>
  <c r="IU16" i="15297"/>
  <c r="IU17" i="15297"/>
  <c r="IU19" i="15297"/>
  <c r="IU14" i="15297"/>
  <c r="IS18" i="15297"/>
  <c r="IS22" i="15297" s="1"/>
  <c r="IS20" i="15297"/>
  <c r="IR18" i="15297"/>
  <c r="IR20" i="15297"/>
  <c r="IR22" i="15297" s="1"/>
  <c r="IQ18" i="15297"/>
  <c r="IQ22" i="15297" s="1"/>
  <c r="IQ20" i="15297"/>
  <c r="IP18" i="15297"/>
  <c r="IP20" i="15297"/>
  <c r="IO18" i="15297"/>
  <c r="IO22" i="15297" s="1"/>
  <c r="IO20" i="15297"/>
  <c r="IN18" i="15297"/>
  <c r="IN22" i="15297"/>
  <c r="IN20" i="15297"/>
  <c r="IM18" i="15297"/>
  <c r="IM20" i="15297"/>
  <c r="IL18" i="15297"/>
  <c r="IL22" i="15297" s="1"/>
  <c r="IL20" i="15297"/>
  <c r="IK20" i="15297"/>
  <c r="IK18" i="15297"/>
  <c r="IK22" i="15297" s="1"/>
  <c r="IJ18" i="15297"/>
  <c r="IJ20" i="15297"/>
  <c r="IJ22" i="15297"/>
  <c r="II18" i="15297"/>
  <c r="II20" i="15297"/>
  <c r="II22" i="15297" s="1"/>
  <c r="IH17" i="15297"/>
  <c r="IH15" i="15297"/>
  <c r="IH16" i="15297"/>
  <c r="IH18" i="15297" s="1"/>
  <c r="IH22" i="15297" s="1"/>
  <c r="IH20" i="15297"/>
  <c r="IG20" i="15297"/>
  <c r="IG18" i="15297"/>
  <c r="IG22" i="15297"/>
  <c r="IF17" i="15297"/>
  <c r="IF16" i="15297"/>
  <c r="IF15" i="15297"/>
  <c r="IF18" i="15297"/>
  <c r="IF22" i="15297" s="1"/>
  <c r="IF20" i="15297"/>
  <c r="IE17" i="15297"/>
  <c r="IE16" i="15297"/>
  <c r="IE18" i="15297" s="1"/>
  <c r="IE22" i="15297" s="1"/>
  <c r="IE15" i="15297"/>
  <c r="IE20" i="15297"/>
  <c r="ID17" i="15297"/>
  <c r="ID16" i="15297"/>
  <c r="ID18" i="15297"/>
  <c r="ID22" i="15297"/>
  <c r="ID15" i="15297"/>
  <c r="ID20" i="15297"/>
  <c r="IC17" i="15297"/>
  <c r="IC16" i="15297"/>
  <c r="IC18" i="15297" s="1"/>
  <c r="IC22" i="15297" s="1"/>
  <c r="IC15" i="15297"/>
  <c r="IC20" i="15297"/>
  <c r="IB17" i="15297"/>
  <c r="IB15" i="15297"/>
  <c r="IB18" i="15297"/>
  <c r="IB22" i="15297"/>
  <c r="IB16" i="15297"/>
  <c r="IB20" i="15297"/>
  <c r="IA20" i="15297"/>
  <c r="IA18" i="15297"/>
  <c r="IA22" i="15297" s="1"/>
  <c r="HZ20" i="15297"/>
  <c r="HZ18" i="15297"/>
  <c r="HZ22" i="15297"/>
  <c r="HY20" i="15297"/>
  <c r="HY18" i="15297"/>
  <c r="HY22" i="15297"/>
  <c r="HX18" i="15297"/>
  <c r="HX22" i="15297" s="1"/>
  <c r="HX20" i="15297"/>
  <c r="HW20" i="15297"/>
  <c r="HW18" i="15297"/>
  <c r="HW22" i="15297" s="1"/>
  <c r="HV20" i="15297"/>
  <c r="HV18" i="15297"/>
  <c r="HV22" i="15297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0" i="15297"/>
  <c r="HR22" i="15297"/>
  <c r="HQ20" i="15297"/>
  <c r="HQ18" i="15297"/>
  <c r="HQ22" i="15297"/>
  <c r="HP20" i="15297"/>
  <c r="HP22" i="15297" s="1"/>
  <c r="HP18" i="15297"/>
  <c r="HO20" i="15297"/>
  <c r="HO18" i="15297"/>
  <c r="HO22" i="15297" s="1"/>
  <c r="HN20" i="15297"/>
  <c r="HN18" i="15297"/>
  <c r="HN22" i="15297"/>
  <c r="HM20" i="15297"/>
  <c r="HM18" i="15297"/>
  <c r="HM22" i="15297"/>
  <c r="HL20" i="15297"/>
  <c r="HL22" i="15297" s="1"/>
  <c r="HL18" i="15297"/>
  <c r="HK20" i="15297"/>
  <c r="HK18" i="15297"/>
  <c r="HK22" i="15297" s="1"/>
  <c r="HJ20" i="15297"/>
  <c r="HJ18" i="15297"/>
  <c r="HJ22" i="15297"/>
  <c r="GW18" i="15297"/>
  <c r="GW20" i="15297"/>
  <c r="GW22" i="15297" s="1"/>
  <c r="HI20" i="15297"/>
  <c r="HI22" i="15297" s="1"/>
  <c r="HI18" i="15297"/>
  <c r="HH20" i="15297"/>
  <c r="HH22" i="15297" s="1"/>
  <c r="HG20" i="15297"/>
  <c r="HH18" i="15297"/>
  <c r="HG18" i="15297"/>
  <c r="HG22" i="15297"/>
  <c r="HF20" i="15297"/>
  <c r="HF18" i="15297"/>
  <c r="HF22" i="15297" s="1"/>
  <c r="HE20" i="15297"/>
  <c r="HE22" i="15297" s="1"/>
  <c r="HE18" i="15297"/>
  <c r="GS20" i="15297"/>
  <c r="GT20" i="15297"/>
  <c r="GU20" i="15297"/>
  <c r="GV20" i="15297"/>
  <c r="GV22" i="15297" s="1"/>
  <c r="GX20" i="15297"/>
  <c r="GY20" i="15297"/>
  <c r="GY22" i="15297"/>
  <c r="GZ20" i="15297"/>
  <c r="HA20" i="15297"/>
  <c r="HB20" i="15297"/>
  <c r="HC20" i="15297"/>
  <c r="HD20" i="15297"/>
  <c r="GS18" i="15297"/>
  <c r="GS22" i="15297" s="1"/>
  <c r="GT18" i="15297"/>
  <c r="GT22" i="15297"/>
  <c r="GU18" i="15297"/>
  <c r="GU22" i="15297"/>
  <c r="GV18" i="15297"/>
  <c r="GX18" i="15297"/>
  <c r="GX22" i="15297"/>
  <c r="GY18" i="15297"/>
  <c r="GZ18" i="15297"/>
  <c r="GZ22" i="15297"/>
  <c r="HA18" i="15297"/>
  <c r="HA22" i="15297" s="1"/>
  <c r="HB18" i="15297"/>
  <c r="HB22" i="15297"/>
  <c r="HC18" i="15297"/>
  <c r="HC22" i="15297" s="1"/>
  <c r="HD18" i="15297"/>
  <c r="HD22" i="15297"/>
  <c r="GR20" i="15297"/>
  <c r="GR22" i="15297" s="1"/>
  <c r="GR18" i="15297"/>
  <c r="IM22" i="15297"/>
  <c r="IP22" i="15297"/>
  <c r="AD22" i="15298" l="1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  <c r="AM22" i="15298"/>
</calcChain>
</file>

<file path=xl/sharedStrings.xml><?xml version="1.0" encoding="utf-8"?>
<sst xmlns="http://schemas.openxmlformats.org/spreadsheetml/2006/main" count="328" uniqueCount="53">
  <si>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</si>
  <si>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</si>
  <si>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</si>
  <si>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</si>
  <si>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</si>
  <si>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</si>
  <si>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</si>
  <si>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</si>
  <si>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</si>
  <si>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</si>
  <si>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</si>
  <si>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</si>
  <si>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</si>
  <si>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</si>
  <si>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</si>
  <si>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</si>
  <si>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</si>
  <si>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</si>
  <si>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</si>
  <si>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</si>
  <si>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</si>
  <si>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</si>
  <si>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</si>
  <si>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</si>
  <si>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</si>
  <si>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</si>
  <si>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</si>
  <si>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</si>
  <si>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</si>
  <si>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</si>
  <si>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</si>
  <si>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</si>
  <si>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</si>
  <si>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</si>
  <si>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</si>
  <si>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</si>
  <si>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</si>
  <si>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</si>
  <si>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</si>
  <si>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</si>
  <si>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</si>
  <si>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</si>
  <si>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</si>
  <si>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</si>
  <si>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</si>
  <si>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</si>
  <si>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</si>
  <si>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</si>
  <si>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</si>
  <si>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</si>
  <si>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</si>
  <si>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SET21-AGO21</t>
  </si>
  <si>
    <t>SETIEMBRE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</si>
</sst>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19-20'!$Z$1:$AL$1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'LÍQUIDOS DE GAS NATURAL 19-20'!$Z$22:$AL$22</c:f>
              <c:numCache>
                <c:formatCode>#,##0</c:formatCode>
                <c:ptCount val="13"/>
                <c:pt idx="0">
                  <c:v>90842</c:v>
                </c:pt>
                <c:pt idx="1">
                  <c:v>84152</c:v>
                </c:pt>
                <c:pt idx="2">
                  <c:v>90424</c:v>
                </c:pt>
                <c:pt idx="3">
                  <c:v>90979</c:v>
                </c:pt>
                <c:pt idx="4">
                  <c:v>85138</c:v>
                </c:pt>
                <c:pt idx="5">
                  <c:v>85430</c:v>
                </c:pt>
                <c:pt idx="6">
                  <c:v>67087</c:v>
                </c:pt>
                <c:pt idx="7">
                  <c:v>68463</c:v>
                </c:pt>
                <c:pt idx="8">
                  <c:v>80393.645161290318</c:v>
                </c:pt>
                <c:pt idx="9">
                  <c:v>82699.833333333328</c:v>
                </c:pt>
                <c:pt idx="10">
                  <c:v>79661.290322580666</c:v>
                </c:pt>
                <c:pt idx="11">
                  <c:v>84171.548387096773</c:v>
                </c:pt>
                <c:pt idx="12">
                  <c:v>86994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440"/>
          <c:min val="44075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217714</xdr:colOff>
      <xdr:row>25</xdr:row>
      <xdr:rowOff>10886</xdr:rowOff>
    </xdr:from>
    <xdr:to>
      <xdr:col>35</xdr:col>
      <xdr:colOff>355272</xdr:colOff>
      <xdr:row>59</xdr:row>
      <xdr:rowOff>21771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06" t="s">
        <v>44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</row>
    <row r="5" spans="1:256" ht="23.25" customHeight="1" x14ac:dyDescent="0.3">
      <c r="B5" s="205" t="s">
        <v>50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</row>
    <row r="6" spans="1:256" ht="21" x14ac:dyDescent="0.4">
      <c r="B6" s="219" t="s">
        <v>46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219"/>
      <c r="HZ6" s="219"/>
      <c r="IA6" s="219"/>
      <c r="IB6" s="219"/>
      <c r="IC6" s="219"/>
      <c r="ID6" s="219"/>
      <c r="IE6" s="219"/>
      <c r="IF6" s="219"/>
      <c r="IG6" s="219"/>
      <c r="IH6" s="219"/>
      <c r="II6" s="219"/>
      <c r="IJ6" s="219"/>
      <c r="IK6" s="219"/>
      <c r="IL6" s="219"/>
      <c r="IM6" s="219"/>
      <c r="IN6" s="219"/>
      <c r="IO6" s="219"/>
      <c r="IP6" s="219"/>
      <c r="IQ6" s="219"/>
      <c r="IR6" s="219"/>
      <c r="IS6" s="219"/>
      <c r="IT6" s="219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07"/>
      <c r="E12" s="208"/>
      <c r="F12" s="232">
        <v>1999</v>
      </c>
      <c r="G12" s="232"/>
      <c r="H12" s="232"/>
      <c r="I12" s="232"/>
      <c r="J12" s="232"/>
      <c r="K12" s="232"/>
      <c r="L12" s="232"/>
      <c r="M12" s="232"/>
      <c r="N12" s="229">
        <v>2000</v>
      </c>
      <c r="O12" s="230"/>
      <c r="P12" s="230"/>
      <c r="Q12" s="230"/>
      <c r="R12" s="230"/>
      <c r="S12" s="230"/>
      <c r="T12" s="230"/>
      <c r="U12" s="231"/>
      <c r="V12" s="85">
        <v>2001</v>
      </c>
      <c r="W12" s="85"/>
      <c r="X12" s="85"/>
      <c r="Y12" s="85"/>
      <c r="Z12" s="85"/>
      <c r="AA12" s="85"/>
      <c r="AB12" s="85"/>
      <c r="AC12" s="238">
        <v>2001</v>
      </c>
      <c r="AD12" s="238"/>
      <c r="AE12" s="238"/>
      <c r="AF12" s="238"/>
      <c r="AG12" s="238"/>
      <c r="AH12" s="210">
        <v>2002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37">
        <v>2003</v>
      </c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3">
        <v>2004</v>
      </c>
      <c r="BG12" s="233"/>
      <c r="BH12" s="233"/>
      <c r="BI12" s="233"/>
      <c r="BJ12" s="233"/>
      <c r="BK12" s="233"/>
      <c r="BL12" s="233"/>
      <c r="BM12" s="233"/>
      <c r="BN12" s="233"/>
      <c r="BO12" s="233"/>
      <c r="BP12" s="223">
        <v>2005</v>
      </c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09">
        <v>2006</v>
      </c>
      <c r="CC12" s="209"/>
      <c r="CD12" s="209"/>
      <c r="CE12" s="209"/>
      <c r="CF12" s="209"/>
      <c r="CG12" s="209"/>
      <c r="CH12" s="209"/>
      <c r="CI12" s="209"/>
      <c r="CJ12" s="209"/>
      <c r="CK12" s="209"/>
      <c r="CL12" s="224">
        <v>2007</v>
      </c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2">
        <v>2008</v>
      </c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5">
        <v>2009</v>
      </c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11">
        <v>2010</v>
      </c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87"/>
      <c r="EI12" s="87">
        <v>2011</v>
      </c>
      <c r="EJ12" s="87"/>
      <c r="EK12" s="87"/>
      <c r="EL12" s="87"/>
      <c r="EM12" s="87"/>
      <c r="EN12" s="87"/>
      <c r="EO12" s="211">
        <v>2011</v>
      </c>
      <c r="EP12" s="211"/>
      <c r="EQ12" s="211"/>
      <c r="ER12" s="214">
        <v>2012</v>
      </c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>
        <v>2013</v>
      </c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21">
        <v>2014</v>
      </c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>
        <v>2015</v>
      </c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12">
        <v>2016</v>
      </c>
      <c r="GY12" s="213"/>
      <c r="GZ12" s="220">
        <v>2017</v>
      </c>
      <c r="HA12" s="220"/>
      <c r="HB12" s="220"/>
      <c r="HC12" s="220"/>
      <c r="HD12" s="220"/>
      <c r="HE12" s="220"/>
      <c r="HF12" s="220"/>
      <c r="HG12" s="220"/>
      <c r="HH12" s="220"/>
      <c r="HI12" s="220"/>
      <c r="HJ12" s="220"/>
      <c r="HK12" s="220"/>
      <c r="HL12" s="215">
        <v>2018</v>
      </c>
      <c r="HM12" s="216"/>
      <c r="HN12" s="216"/>
      <c r="HO12" s="216"/>
      <c r="HP12" s="216"/>
      <c r="HQ12" s="216"/>
      <c r="HR12" s="216"/>
      <c r="HS12" s="216"/>
      <c r="HT12" s="216"/>
      <c r="HU12" s="216"/>
      <c r="HV12" s="216"/>
      <c r="HW12" s="217"/>
      <c r="HX12" s="218">
        <v>2019</v>
      </c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>
        <v>2020</v>
      </c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234" t="s">
        <v>21</v>
      </c>
      <c r="C15" s="235" t="s">
        <v>16</v>
      </c>
      <c r="D15" s="236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234"/>
      <c r="C16" s="235"/>
      <c r="D16" s="236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28" t="s">
        <v>41</v>
      </c>
      <c r="E18" s="228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226" t="s">
        <v>45</v>
      </c>
      <c r="E22" s="227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81"/>
  <sheetViews>
    <sheetView tabSelected="1" view="pageBreakPreview" zoomScale="70" zoomScaleNormal="40" zoomScaleSheetLayoutView="70" workbookViewId="0">
      <pane xSplit="5" ySplit="13" topLeftCell="Z23" activePane="bottomRight" state="frozen"/>
      <selection pane="topRight" activeCell="HL1" sqref="HL1"/>
      <selection pane="bottomLeft" activeCell="A14" sqref="A14"/>
      <selection pane="bottomRight" activeCell="AN28" sqref="AN28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hidden="1" customWidth="1"/>
    <col min="25" max="25" width="16.109375" style="1" hidden="1" customWidth="1"/>
    <col min="26" max="26" width="14.33203125" style="1" customWidth="1"/>
    <col min="27" max="38" width="14.44140625" style="1" customWidth="1"/>
    <col min="39" max="39" width="16.109375" style="1" customWidth="1"/>
    <col min="40" max="16384" width="11.44140625" style="1"/>
  </cols>
  <sheetData>
    <row r="1" spans="1:40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/>
    </row>
    <row r="4" spans="1:40" ht="31.5" customHeight="1" x14ac:dyDescent="0.4">
      <c r="B4" s="206" t="s">
        <v>44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</row>
    <row r="5" spans="1:40" ht="23.25" customHeight="1" x14ac:dyDescent="0.3">
      <c r="B5" s="205" t="s">
        <v>52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</row>
    <row r="6" spans="1:40" ht="21" x14ac:dyDescent="0.4">
      <c r="B6" s="219" t="s">
        <v>46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</row>
    <row r="7" spans="1:40" ht="15.6" hidden="1" x14ac:dyDescent="0.3">
      <c r="B7" s="46"/>
      <c r="C7" s="46"/>
      <c r="D7" s="46"/>
      <c r="E7" s="46"/>
    </row>
    <row r="8" spans="1:40" ht="15.6" hidden="1" x14ac:dyDescent="0.3">
      <c r="B8" s="46"/>
      <c r="C8" s="46"/>
      <c r="D8" s="46"/>
      <c r="E8" s="46"/>
    </row>
    <row r="9" spans="1:40" ht="15.6" hidden="1" x14ac:dyDescent="0.3">
      <c r="B9" s="46"/>
      <c r="C9" s="46"/>
      <c r="D9" s="46"/>
      <c r="E9" s="46"/>
    </row>
    <row r="10" spans="1:40" ht="15.6" hidden="1" x14ac:dyDescent="0.3">
      <c r="B10" s="46"/>
      <c r="C10" s="46"/>
      <c r="D10" s="46"/>
      <c r="E10" s="46"/>
    </row>
    <row r="11" spans="1:40" ht="21" customHeight="1" thickBot="1" x14ac:dyDescent="0.35">
      <c r="D11" s="49"/>
      <c r="E11" s="49"/>
    </row>
    <row r="12" spans="1:40" s="6" customFormat="1" ht="27" customHeight="1" thickBot="1" x14ac:dyDescent="0.35">
      <c r="A12" s="1"/>
      <c r="B12" s="5"/>
      <c r="C12" s="5"/>
      <c r="D12" s="207"/>
      <c r="E12" s="208"/>
      <c r="F12" s="218">
        <v>2019</v>
      </c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>
        <v>2020</v>
      </c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39"/>
      <c r="AD12" s="240">
        <v>2021</v>
      </c>
      <c r="AE12" s="241"/>
      <c r="AF12" s="241"/>
      <c r="AG12" s="241"/>
      <c r="AH12" s="241"/>
      <c r="AI12" s="241"/>
      <c r="AJ12" s="241"/>
      <c r="AK12" s="241"/>
      <c r="AL12" s="242"/>
      <c r="AM12" s="1"/>
      <c r="AN12" s="1"/>
    </row>
    <row r="13" spans="1:40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110" t="s">
        <v>51</v>
      </c>
      <c r="AN13" s="1"/>
    </row>
    <row r="14" spans="1:40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179">
        <f>+AL14-AK14</f>
        <v>-10.419354838709666</v>
      </c>
      <c r="AN14" s="8"/>
    </row>
    <row r="15" spans="1:40" s="9" customFormat="1" ht="25.2" customHeight="1" x14ac:dyDescent="0.25">
      <c r="A15" s="7"/>
      <c r="B15" s="234" t="s">
        <v>21</v>
      </c>
      <c r="C15" s="235" t="s">
        <v>16</v>
      </c>
      <c r="D15" s="236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0">
        <f>+AL15-AK15</f>
        <v>529.7419354838712</v>
      </c>
      <c r="AN15" s="8"/>
    </row>
    <row r="16" spans="1:40" s="9" customFormat="1" ht="25.2" customHeight="1" x14ac:dyDescent="0.25">
      <c r="A16" s="7"/>
      <c r="B16" s="234"/>
      <c r="C16" s="235"/>
      <c r="D16" s="236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2">
        <f>+AL16-AK16</f>
        <v>-4420.4838709677424</v>
      </c>
      <c r="AN16" s="8"/>
    </row>
    <row r="17" spans="1:40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2">
        <f>+AL17-AK17</f>
        <v>6662.4516129032254</v>
      </c>
      <c r="AN17" s="8"/>
    </row>
    <row r="18" spans="1:40" s="9" customFormat="1" ht="25.2" customHeight="1" x14ac:dyDescent="0.25">
      <c r="A18" s="8"/>
      <c r="B18" s="10"/>
      <c r="C18" s="181"/>
      <c r="D18" s="228" t="s">
        <v>41</v>
      </c>
      <c r="E18" s="228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" si="2">SUM(AL14:AL17)</f>
        <v>86265</v>
      </c>
      <c r="AM18" s="61">
        <f>SUM(AM14:AM17)</f>
        <v>2761.2903225806444</v>
      </c>
      <c r="AN18" s="8"/>
    </row>
    <row r="19" spans="1:40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2">
        <f>+AL19-AK19</f>
        <v>61.161290322580612</v>
      </c>
      <c r="AN19" s="11"/>
    </row>
    <row r="20" spans="1:40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M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si="4"/>
        <v>61.161290322580612</v>
      </c>
      <c r="AN20" s="8"/>
    </row>
    <row r="21" spans="1:40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0" s="12" customFormat="1" ht="37.5" customHeight="1" x14ac:dyDescent="0.25">
      <c r="A22" s="11"/>
      <c r="B22" s="74"/>
      <c r="C22" s="75"/>
      <c r="D22" s="226" t="s">
        <v>45</v>
      </c>
      <c r="E22" s="227"/>
      <c r="F22" s="180">
        <f t="shared" ref="F22:Q22" si="6">SUM(F18,F20)</f>
        <v>93338</v>
      </c>
      <c r="G22" s="180">
        <f t="shared" si="6"/>
        <v>95366</v>
      </c>
      <c r="H22" s="180">
        <f t="shared" si="6"/>
        <v>88740</v>
      </c>
      <c r="I22" s="180">
        <f t="shared" si="6"/>
        <v>76104</v>
      </c>
      <c r="J22" s="180">
        <f t="shared" si="6"/>
        <v>79633.032258064515</v>
      </c>
      <c r="K22" s="180">
        <f t="shared" si="6"/>
        <v>86984</v>
      </c>
      <c r="L22" s="180">
        <f t="shared" si="6"/>
        <v>88149.870967741939</v>
      </c>
      <c r="M22" s="180">
        <f t="shared" si="6"/>
        <v>86252.451612903227</v>
      </c>
      <c r="N22" s="180">
        <f t="shared" si="6"/>
        <v>90240</v>
      </c>
      <c r="O22" s="180">
        <f t="shared" si="6"/>
        <v>82025</v>
      </c>
      <c r="P22" s="180">
        <f t="shared" si="6"/>
        <v>88971.400000000009</v>
      </c>
      <c r="Q22" s="180">
        <f t="shared" si="6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7">SUM(X18,X20)</f>
        <v>88650</v>
      </c>
      <c r="Y22" s="180">
        <f t="shared" si="7"/>
        <v>88607</v>
      </c>
      <c r="Z22" s="180">
        <f t="shared" si="7"/>
        <v>90842</v>
      </c>
      <c r="AA22" s="180">
        <f t="shared" si="7"/>
        <v>84152</v>
      </c>
      <c r="AB22" s="180">
        <f t="shared" si="7"/>
        <v>90424</v>
      </c>
      <c r="AC22" s="185">
        <f t="shared" si="7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8">+AF18+AF20</f>
        <v>67087</v>
      </c>
      <c r="AG22" s="193">
        <f t="shared" si="8"/>
        <v>68463</v>
      </c>
      <c r="AH22" s="194">
        <f t="shared" si="8"/>
        <v>80393.645161290318</v>
      </c>
      <c r="AI22" s="197">
        <f t="shared" si="8"/>
        <v>82699.833333333328</v>
      </c>
      <c r="AJ22" s="199">
        <f t="shared" si="8"/>
        <v>79661.290322580666</v>
      </c>
      <c r="AK22" s="201">
        <f t="shared" ref="AK22" si="9">+AK18+AK20</f>
        <v>84171.548387096773</v>
      </c>
      <c r="AL22" s="203">
        <f>+AL18+AL20</f>
        <v>86994</v>
      </c>
      <c r="AM22" s="180">
        <f>+AM18+AM20</f>
        <v>2822.4516129032249</v>
      </c>
      <c r="AN22" s="11"/>
    </row>
    <row r="23" spans="1:40" s="11" customFormat="1" ht="21" customHeight="1" x14ac:dyDescent="0.25">
      <c r="A23" s="68"/>
      <c r="B23" s="68"/>
      <c r="C23" s="68"/>
      <c r="D23" s="104"/>
      <c r="E23" s="104"/>
    </row>
    <row r="24" spans="1:40" ht="14.4" x14ac:dyDescent="0.3">
      <c r="B24" s="15"/>
      <c r="D24" s="19"/>
      <c r="E24" s="16"/>
      <c r="F24" s="3"/>
      <c r="H24" s="3"/>
      <c r="N24" s="3"/>
    </row>
    <row r="25" spans="1:40" ht="14.25" customHeight="1" x14ac:dyDescent="0.3">
      <c r="B25" s="69"/>
      <c r="C25" s="69"/>
      <c r="D25" s="69"/>
      <c r="E25" s="69"/>
    </row>
    <row r="26" spans="1:40" ht="18.600000000000001" customHeight="1" x14ac:dyDescent="0.3">
      <c r="B26" s="69"/>
      <c r="C26" s="69"/>
      <c r="D26" s="69"/>
      <c r="E26" s="69"/>
      <c r="F26" s="3"/>
      <c r="G26" s="3"/>
    </row>
    <row r="27" spans="1:40" ht="15" customHeight="1" x14ac:dyDescent="0.3">
      <c r="B27" s="20"/>
      <c r="C27" s="20"/>
      <c r="D27" s="20"/>
      <c r="E27" s="21"/>
    </row>
    <row r="28" spans="1:40" x14ac:dyDescent="0.3">
      <c r="B28" s="25"/>
    </row>
    <row r="29" spans="1:40" x14ac:dyDescent="0.3">
      <c r="B29" s="25"/>
    </row>
    <row r="30" spans="1:40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M5"/>
    <mergeCell ref="B4:AM4"/>
    <mergeCell ref="D22:E22"/>
    <mergeCell ref="F12:Q12"/>
    <mergeCell ref="B15:B16"/>
    <mergeCell ref="C15:C16"/>
    <mergeCell ref="D15:D16"/>
    <mergeCell ref="B6:AM6"/>
    <mergeCell ref="D12:E12"/>
    <mergeCell ref="R12:AC12"/>
    <mergeCell ref="D18:E18"/>
    <mergeCell ref="AD12:AL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2021-09-09T23:22:43Z</cp:lastPrinted>
  <dcterms:created xsi:type="dcterms:W3CDTF">1997-07-01T22:48:52Z</dcterms:created>
  <dcterms:modified xsi:type="dcterms:W3CDTF">2021-10-12T17:11:53Z</dcterms:modified>
</cp:coreProperties>
</file>